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20730" windowHeight="11475"/>
  </bookViews>
  <sheets>
    <sheet name="Форма 1" sheetId="5" r:id="rId1"/>
    <sheet name="Коды программ" sheetId="4" r:id="rId2"/>
  </sheets>
  <externalReferences>
    <externalReference r:id="rId3"/>
    <externalReference r:id="rId4"/>
  </externalReferenc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5" l="1"/>
  <c r="I29" i="5"/>
  <c r="J29" i="5"/>
  <c r="K29" i="5"/>
  <c r="L29" i="5"/>
  <c r="M29" i="5"/>
  <c r="N29" i="5"/>
  <c r="O29" i="5"/>
  <c r="P29" i="5"/>
  <c r="Q29" i="5"/>
  <c r="R29" i="5"/>
  <c r="S29" i="5"/>
  <c r="T29" i="5"/>
  <c r="U29" i="5"/>
  <c r="V29" i="5"/>
  <c r="W29" i="5"/>
  <c r="X29" i="5"/>
  <c r="Y29" i="5"/>
  <c r="Z29" i="5"/>
  <c r="AA29" i="5"/>
  <c r="AB29" i="5"/>
  <c r="AC29" i="5"/>
  <c r="AD29" i="5"/>
  <c r="AE29" i="5"/>
  <c r="AF29" i="5"/>
  <c r="G29" i="5" l="1"/>
  <c r="D28" i="5"/>
  <c r="D27" i="5"/>
  <c r="D26" i="5"/>
  <c r="D25" i="5"/>
  <c r="D24" i="5"/>
  <c r="D23" i="5"/>
  <c r="D22" i="5"/>
  <c r="D21" i="5"/>
  <c r="D20" i="5"/>
  <c r="D19" i="5"/>
  <c r="AH28" i="5"/>
  <c r="AH27" i="5"/>
  <c r="AH26" i="5"/>
  <c r="AH25" i="5"/>
  <c r="AH24" i="5"/>
  <c r="AH23" i="5"/>
  <c r="AH22" i="5"/>
  <c r="AH21" i="5"/>
  <c r="AH20" i="5"/>
  <c r="AH19" i="5"/>
  <c r="D18" i="5"/>
  <c r="D17" i="5"/>
  <c r="D16" i="5"/>
  <c r="D15" i="5"/>
  <c r="D14" i="5"/>
  <c r="AH18" i="5"/>
  <c r="AH17" i="5"/>
  <c r="AH16" i="5"/>
  <c r="AH15" i="5"/>
  <c r="AH14" i="5"/>
  <c r="D13" i="5"/>
  <c r="D12" i="5"/>
  <c r="D11" i="5"/>
  <c r="D10" i="5"/>
  <c r="D9" i="5"/>
  <c r="F1" i="5" l="1"/>
  <c r="AH13" i="5"/>
  <c r="AH12" i="5"/>
  <c r="AH11" i="5"/>
  <c r="AH10" i="5"/>
  <c r="AH9" i="5"/>
</calcChain>
</file>

<file path=xl/sharedStrings.xml><?xml version="1.0" encoding="utf-8"?>
<sst xmlns="http://schemas.openxmlformats.org/spreadsheetml/2006/main" count="1445" uniqueCount="1351">
  <si>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</si>
  <si>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</si>
  <si>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</si>
  <si>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</si>
  <si>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</si>
  <si>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</si>
  <si>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</si>
  <si>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</si>
  <si>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</si>
  <si>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</si>
  <si>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</si>
  <si>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</si>
  <si>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</si>
  <si>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</si>
  <si>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</si>
  <si>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</si>
  <si>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</si>
  <si>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</si>
  <si>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</si>
  <si>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</si>
  <si>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</si>
  <si>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</si>
  <si>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</si>
  <si>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</si>
  <si>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</si>
  <si>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</si>
  <si>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</si>
  <si>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</si>
  <si>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</si>
  <si>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</si>
  <si>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</si>
  <si>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</si>
  <si>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</si>
  <si>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</si>
  <si>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</si>
  <si>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</si>
  <si>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</si>
  <si>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</si>
  <si>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</si>
  <si>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</si>
  <si>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</si>
  <si>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</si>
  <si>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</si>
  <si>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</si>
  <si>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</si>
  <si>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</si>
  <si>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</si>
  <si>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</si>
  <si>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</si>
  <si>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</si>
  <si>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</si>
  <si>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</si>
  <si>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</si>
  <si>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</si>
  <si>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</si>
  <si>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</si>
  <si>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</si>
  <si>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</si>
  <si>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</si>
  <si>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</si>
  <si>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</si>
  <si>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</si>
  <si>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</si>
  <si>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</si>
  <si>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</si>
  <si>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</si>
  <si>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</si>
  <si>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</si>
  <si>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</si>
  <si>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</si>
  <si>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</si>
  <si>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</si>
  <si>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</si>
  <si>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</si>
  <si>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</si>
  <si>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</si>
  <si>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</si>
  <si>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</si>
  <si>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</si>
  <si>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</si>
  <si>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</si>
  <si>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</si>
  <si>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</si>
  <si>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</si>
  <si>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</si>
  <si>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</si>
  <si>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</si>
  <si>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</si>
  <si>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</si>
  <si>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</si>
  <si>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</si>
  <si>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</si>
  <si>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</si>
  <si>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</si>
  <si>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</si>
  <si>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</si>
  <si>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</si>
  <si>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</si>
  <si>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</si>
  <si>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</si>
  <si>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</si>
  <si>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</si>
  <si>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</si>
  <si>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</si>
  <si>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</si>
  <si>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</si>
  <si>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</si>
  <si>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</si>
  <si>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</si>
  <si>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</si>
  <si>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</si>
  <si>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</si>
  <si>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</si>
  <si>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</si>
  <si>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</si>
  <si>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</si>
  <si>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</si>
  <si>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</si>
  <si>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</si>
  <si>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</si>
  <si>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</si>
  <si>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</si>
  <si>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</si>
  <si>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</si>
  <si>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</si>
  <si>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</si>
  <si>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</si>
  <si>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</si>
  <si>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</si>
  <si>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</si>
  <si>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</si>
  <si>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</si>
  <si>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</si>
  <si>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</si>
  <si>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</si>
  <si>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</si>
  <si>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</si>
  <si>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</si>
  <si>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</si>
  <si>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</si>
  <si>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</si>
  <si>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</si>
  <si>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</si>
  <si>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</si>
  <si>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</si>
  <si>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</si>
  <si>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</si>
  <si>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</si>
  <si>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</si>
  <si>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</si>
  <si>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</si>
  <si>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</si>
  <si>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</si>
  <si>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</si>
  <si>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</si>
  <si>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</si>
  <si>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</si>
  <si>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</si>
  <si>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</si>
  <si>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</si>
  <si>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</si>
  <si>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</si>
  <si>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</si>
  <si>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</si>
  <si>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</si>
  <si>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</si>
  <si>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</si>
  <si>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</si>
  <si>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</si>
  <si>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</si>
  <si>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</si>
  <si>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</si>
  <si>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</si>
  <si>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</si>
  <si>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</si>
  <si>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</si>
  <si>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</si>
  <si>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</si>
  <si>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</si>
  <si>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</si>
  <si>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</si>
  <si>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</si>
  <si>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</si>
  <si>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</si>
  <si>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</si>
  <si>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</si>
  <si>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</si>
  <si>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</si>
  <si>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</si>
  <si>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</si>
  <si>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</si>
  <si>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</si>
  <si>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</si>
  <si>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</si>
  <si>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</si>
  <si>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</si>
  <si>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</si>
  <si>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</si>
  <si>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</si>
  <si>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</si>
  <si>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</si>
  <si>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</si>
  <si>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</si>
  <si>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</si>
  <si>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</si>
  <si>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</si>
  <si>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</si>
  <si>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</si>
  <si>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</si>
  <si>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</si>
  <si>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</si>
  <si>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</si>
  <si>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</si>
  <si>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</si>
  <si>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</si>
  <si>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</si>
  <si>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</si>
  <si>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</si>
  <si>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</si>
  <si>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</si>
  <si>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</si>
  <si>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</si>
  <si>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</si>
  <si>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</si>
  <si>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</si>
  <si>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</si>
  <si>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</si>
  <si>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</si>
  <si>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</si>
  <si>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</si>
  <si>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</si>
  <si>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</si>
  <si>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</si>
  <si>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</si>
  <si>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</si>
  <si>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</si>
  <si>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</si>
  <si>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</si>
  <si>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</si>
  <si>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</si>
  <si>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</si>
  <si>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</si>
  <si>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</si>
  <si>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</si>
  <si>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</si>
  <si>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</si>
  <si>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</si>
  <si>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</si>
  <si>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</si>
  <si>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</si>
  <si>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</si>
  <si>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</si>
  <si>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</si>
  <si>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</si>
  <si>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</si>
  <si>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</si>
  <si>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</si>
  <si>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</si>
  <si>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</si>
  <si>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</si>
  <si>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</si>
  <si>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</si>
  <si>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</si>
  <si>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</si>
  <si>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</si>
  <si>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</si>
  <si>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</si>
  <si>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</si>
  <si>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</si>
  <si>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</si>
  <si>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</si>
  <si>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</si>
  <si>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</si>
  <si>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</si>
  <si>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</si>
  <si>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</si>
  <si>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</si>
  <si>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</si>
  <si>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</si>
  <si>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</si>
  <si>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</si>
  <si>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</si>
  <si>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</si>
  <si>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</si>
  <si>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</si>
  <si>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</si>
  <si>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</si>
  <si>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</si>
  <si>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</si>
  <si>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</si>
  <si>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</si>
  <si>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</si>
  <si>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</si>
  <si>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</si>
  <si>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</si>
  <si>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</si>
  <si>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</si>
  <si>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</si>
  <si>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</si>
  <si>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</si>
  <si>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</si>
  <si>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</si>
  <si>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</si>
  <si>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</si>
  <si>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</si>
  <si>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</si>
  <si>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</si>
  <si>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</si>
  <si>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</si>
  <si>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</si>
  <si>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</si>
  <si>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</si>
  <si>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</si>
  <si>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</si>
  <si>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</si>
  <si>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</si>
  <si>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</si>
  <si>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</si>
  <si>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</si>
  <si>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</si>
  <si>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</si>
  <si>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</si>
  <si>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</si>
  <si>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</si>
  <si>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</si>
  <si>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</si>
  <si>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</si>
  <si>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</si>
  <si>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</si>
  <si>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</si>
  <si>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</si>
  <si>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</si>
  <si>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</si>
  <si>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</si>
  <si>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</si>
  <si>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</si>
  <si>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</si>
  <si>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</si>
  <si>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</si>
  <si>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</si>
  <si>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</si>
  <si>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</si>
  <si>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</si>
  <si>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</si>
  <si>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</si>
  <si>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</si>
  <si>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</si>
  <si>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</si>
  <si>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</si>
  <si>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</si>
  <si>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</si>
  <si>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</si>
  <si>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</si>
  <si>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</si>
  <si>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</si>
  <si>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</si>
  <si>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</si>
  <si>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</si>
  <si>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</si>
  <si>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</si>
  <si>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</si>
  <si>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</si>
  <si>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</si>
  <si>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</si>
  <si>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</si>
  <si>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</si>
  <si>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</si>
  <si>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</si>
  <si>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</si>
  <si>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</si>
  <si>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</si>
  <si>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</si>
  <si>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</si>
  <si>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</si>
  <si>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</si>
  <si>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</si>
  <si>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</si>
  <si>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</si>
  <si>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</si>
  <si>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</si>
  <si>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</si>
  <si>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</si>
  <si>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</si>
  <si>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</si>
  <si>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</si>
  <si>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</si>
  <si>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</si>
  <si>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</si>
  <si>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</si>
  <si>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</si>
  <si>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</si>
  <si>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</si>
  <si>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</si>
  <si>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</si>
  <si>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</si>
  <si>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</si>
  <si>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</si>
  <si>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</si>
  <si>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</si>
  <si>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</si>
  <si>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</si>
  <si>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</si>
  <si>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</si>
  <si>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</si>
  <si>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</si>
  <si>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</si>
  <si>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</si>
  <si>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</si>
  <si>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</si>
  <si>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</si>
  <si>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</si>
  <si>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</si>
  <si>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</si>
  <si>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</si>
  <si>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</si>
  <si>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</si>
  <si>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</si>
  <si>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</si>
  <si>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</si>
  <si>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</si>
  <si>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</si>
  <si>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</si>
  <si>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</si>
  <si>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</si>
  <si>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</si>
  <si>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</si>
  <si>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</si>
  <si>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</si>
  <si>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</si>
  <si>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</si>
  <si>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</si>
  <si>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</si>
  <si>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</si>
  <si>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</si>
  <si>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</si>
  <si>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</si>
  <si>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</si>
  <si>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</si>
  <si>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</si>
  <si>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</si>
  <si>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</si>
  <si>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</si>
  <si>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</si>
  <si>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</si>
  <si>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</si>
  <si>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</si>
  <si>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</si>
  <si>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</si>
  <si>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</si>
  <si>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</si>
  <si>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</si>
  <si>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</si>
  <si>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</si>
  <si>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</si>
  <si>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</si>
  <si>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</si>
  <si>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</si>
  <si>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</si>
  <si>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</si>
  <si>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</si>
  <si>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</si>
  <si>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</si>
  <si>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</si>
  <si>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</si>
  <si>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</si>
  <si>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</si>
  <si>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</si>
  <si>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</si>
  <si>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</si>
  <si>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</si>
  <si>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</si>
  <si>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</si>
  <si>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</si>
  <si>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</si>
  <si>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</si>
  <si>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</si>
  <si>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</si>
  <si>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</si>
  <si>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</si>
  <si>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</si>
  <si>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</si>
  <si>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</si>
  <si>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</si>
  <si>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</si>
  <si>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</si>
  <si>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</si>
  <si>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</si>
  <si>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</si>
  <si>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</si>
  <si>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</si>
  <si>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</si>
  <si>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</si>
  <si>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</si>
  <si>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</si>
  <si>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</si>
  <si>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</si>
  <si>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</si>
  <si>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</si>
  <si>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</si>
  <si>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</si>
  <si>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</si>
  <si>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</si>
  <si>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</si>
  <si>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</si>
  <si>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</si>
  <si>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</si>
  <si>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</si>
  <si>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</si>
  <si>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</si>
  <si>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</si>
  <si>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</si>
  <si>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</si>
  <si>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</si>
  <si>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</si>
  <si>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</si>
  <si>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</si>
  <si>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</si>
  <si>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</si>
  <si>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</si>
  <si>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</si>
  <si>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</si>
  <si>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</si>
  <si>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</si>
  <si>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</si>
  <si>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</si>
  <si>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</si>
  <si>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</si>
  <si>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</si>
  <si>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</si>
  <si>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</si>
  <si>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</si>
  <si>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</si>
  <si>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</si>
  <si>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</si>
  <si>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</si>
  <si>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</si>
  <si>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</si>
  <si>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</si>
  <si>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</si>
  <si>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</si>
  <si>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</si>
  <si>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</si>
  <si>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</si>
  <si>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</si>
  <si>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</si>
  <si>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</si>
  <si>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</si>
  <si>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</si>
  <si>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</si>
  <si>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</si>
  <si>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</si>
  <si>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</si>
  <si>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</si>
  <si>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</si>
  <si>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</si>
  <si>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</si>
  <si>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</si>
  <si>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</si>
  <si>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</si>
  <si>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</si>
  <si>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</si>
  <si>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</si>
  <si>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</si>
  <si>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</si>
  <si>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</si>
  <si>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</si>
  <si>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</si>
  <si>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</si>
  <si>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</si>
  <si>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</si>
  <si>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</si>
  <si>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</si>
  <si>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</si>
  <si>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</si>
  <si>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</si>
  <si>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</si>
  <si>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</si>
  <si>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</si>
  <si>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</si>
  <si>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</si>
  <si>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</si>
  <si>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</si>
  <si>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</si>
  <si>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</si>
  <si>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</si>
  <si>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</si>
  <si>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</si>
  <si>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</si>
  <si>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</si>
  <si>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</si>
  <si>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</si>
  <si>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</si>
  <si>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</si>
  <si>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</si>
  <si>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</si>
  <si>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</si>
  <si>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</si>
  <si>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</si>
  <si>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</si>
  <si>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</si>
  <si>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</si>
  <si>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</si>
  <si>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</si>
  <si>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</si>
  <si>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</si>
  <si>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</si>
  <si>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</si>
  <si>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</si>
  <si>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</si>
  <si>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</si>
  <si>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</si>
  <si>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</si>
  <si>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</si>
  <si>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</si>
  <si>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</si>
  <si>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</si>
  <si>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</si>
  <si>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</si>
  <si>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</si>
  <si>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</si>
  <si>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</si>
  <si>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</si>
  <si>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</si>
  <si>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</si>
  <si>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</si>
  <si>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</si>
  <si>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</si>
  <si>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</si>
  <si>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</si>
  <si>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</si>
  <si>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</si>
  <si>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</si>
  <si>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</si>
  <si>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</si>
  <si>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</si>
  <si>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</si>
  <si>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</si>
  <si>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</si>
  <si>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</si>
  <si>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</si>
  <si>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</si>
  <si>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</si>
  <si>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</si>
  <si>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</si>
  <si>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</si>
  <si>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</si>
  <si>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</si>
  <si>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</si>
  <si>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</si>
  <si>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</si>
  <si>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</si>
  <si>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</si>
  <si>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</si>
  <si>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</si>
  <si>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</si>
  <si>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</si>
  <si>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</si>
  <si>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</si>
  <si>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</si>
  <si>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</si>
  <si>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</si>
  <si>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</si>
  <si>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</si>
  <si>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</si>
  <si>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</si>
  <si>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</si>
  <si>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</si>
  <si>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</si>
  <si>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</si>
  <si>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</si>
  <si>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</si>
  <si>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</si>
  <si>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</si>
  <si>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</si>
  <si>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</si>
  <si>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</si>
  <si>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</si>
  <si>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</si>
  <si>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</si>
  <si>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</si>
  <si>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</si>
  <si>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</si>
  <si>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</si>
  <si>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</si>
  <si>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</si>
  <si>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</si>
  <si>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</si>
  <si>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</si>
  <si>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</si>
  <si>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</si>
  <si>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</si>
  <si>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</si>
  <si>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</si>
  <si>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</si>
  <si>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</si>
  <si>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</si>
  <si>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</si>
  <si>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</si>
  <si>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</si>
  <si>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</si>
  <si>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</si>
  <si>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</si>
  <si>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</si>
  <si>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</si>
  <si>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</si>
  <si>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</si>
  <si>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</si>
  <si>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</si>
  <si>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</si>
  <si>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</si>
  <si>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</si>
  <si>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</si>
  <si>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</si>
  <si>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</si>
  <si>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</si>
  <si>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</si>
  <si>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</si>
  <si>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</si>
  <si>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</si>
  <si>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</si>
  <si>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</si>
  <si>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</si>
  <si>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</si>
  <si>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</si>
  <si>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</si>
  <si>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</si>
  <si>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</si>
  <si>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</si>
  <si>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</si>
  <si>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</si>
  <si>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</si>
  <si>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</si>
  <si>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</si>
  <si>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</si>
  <si>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</si>
  <si>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</si>
  <si>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</si>
  <si>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</si>
  <si>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</si>
  <si>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</si>
  <si>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</si>
  <si>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</si>
  <si>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</si>
  <si>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</si>
  <si>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</si>
  <si>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</si>
  <si>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</si>
  <si>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</si>
  <si>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</si>
  <si>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</si>
  <si>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</si>
  <si>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</si>
  <si>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</si>
  <si>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</si>
  <si>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</si>
  <si>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</si>
  <si>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</si>
  <si>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</si>
  <si>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</si>
  <si>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</si>
  <si>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</si>
  <si>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</si>
  <si>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</si>
  <si>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</si>
  <si>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</si>
  <si>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</si>
  <si>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</si>
  <si>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</si>
  <si>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</si>
  <si>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</si>
  <si>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</si>
  <si>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</si>
  <si>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</si>
  <si>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</si>
  <si>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</si>
  <si>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</si>
  <si>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</si>
  <si>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</si>
  <si>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</si>
  <si>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</si>
  <si>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</si>
  <si>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</si>
  <si>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</si>
  <si>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</si>
  <si>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</si>
  <si>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</si>
  <si>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</si>
  <si>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</si>
  <si>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</si>
  <si>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</si>
  <si>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</si>
  <si>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</si>
  <si>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</si>
  <si>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</si>
  <si>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</si>
  <si>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</si>
  <si>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</si>
  <si>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</si>
  <si>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</si>
  <si>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</si>
  <si>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</si>
  <si>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</si>
  <si>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</si>
  <si>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</si>
  <si>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</si>
  <si>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</si>
  <si>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</si>
  <si>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</si>
  <si>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</si>
  <si>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</si>
  <si>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</si>
  <si>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</si>
  <si>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</si>
  <si>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</si>
  <si>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</si>
  <si>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</si>
  <si>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</si>
  <si>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</si>
  <si>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</si>
  <si>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</si>
  <si>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</si>
  <si>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</si>
  <si>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</si>
  <si>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</si>
  <si>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</si>
  <si>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</si>
  <si>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</si>
  <si>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</si>
  <si>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</si>
  <si>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</si>
  <si>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</si>
  <si>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</si>
  <si>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</si>
  <si>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</si>
  <si>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</si>
  <si>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</si>
  <si>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</si>
  <si>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</si>
  <si>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</si>
  <si>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</si>
  <si>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</si>
  <si>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</si>
  <si>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</si>
  <si>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</si>
  <si>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</si>
  <si>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</si>
  <si>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</si>
  <si>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</si>
  <si>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</si>
  <si>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</si>
  <si>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</si>
  <si>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</si>
  <si>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</si>
  <si>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</si>
  <si>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</si>
  <si>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</si>
  <si>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</si>
  <si>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</si>
  <si>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</si>
  <si>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</si>
  <si>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</si>
  <si>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</si>
  <si>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</si>
  <si>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</si>
  <si>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</si>
  <si>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</si>
  <si>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</si>
  <si>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</si>
  <si>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</si>
  <si>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</si>
  <si>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</si>
  <si>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</si>
  <si>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</si>
  <si>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</si>
  <si>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</si>
  <si>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</si>
  <si>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</si>
  <si>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</si>
  <si>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</si>
  <si>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</si>
  <si>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</si>
  <si>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</si>
  <si>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</si>
  <si>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</si>
  <si>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</si>
  <si>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</si>
  <si>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</si>
  <si>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</si>
  <si>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</si>
  <si>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</si>
  <si>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</si>
  <si>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</si>
  <si>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</si>
  <si>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</si>
  <si>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</si>
  <si>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</si>
  <si>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</si>
  <si>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</si>
  <si>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</si>
  <si>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</si>
  <si>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</si>
  <si>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</si>
  <si>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</si>
  <si>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</si>
  <si>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</si>
  <si>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</si>
  <si>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</si>
  <si>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</si>
  <si>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</si>
  <si>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</si>
  <si>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</si>
  <si>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</si>
  <si>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</si>
  <si>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</si>
  <si>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</si>
  <si>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</si>
  <si>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</si>
  <si>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</si>
  <si>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</si>
  <si>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</si>
  <si>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</si>
  <si>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</si>
  <si>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</si>
  <si>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</si>
  <si>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</si>
  <si>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</si>
  <si>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</si>
  <si>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</si>
  <si>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</si>
  <si>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</si>
  <si>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</si>
  <si>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</si>
  <si>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</si>
  <si>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</si>
  <si>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</si>
  <si>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</si>
  <si>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</si>
  <si>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</si>
  <si>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</si>
  <si>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</si>
  <si>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</si>
  <si>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</si>
  <si>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</si>
  <si>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</si>
  <si>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</si>
  <si>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</si>
  <si>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</si>
  <si>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</si>
  <si>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</si>
  <si>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</si>
  <si>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</si>
  <si>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</si>
  <si>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</si>
  <si>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</si>
  <si>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</si>
  <si>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</si>
  <si>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</si>
  <si>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</si>
  <si>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</si>
  <si>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</si>
  <si>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</si>
  <si>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</si>
  <si>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</si>
  <si>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</si>
  <si>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</si>
  <si>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</si>
  <si>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</si>
  <si>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</si>
  <si>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</si>
  <si>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</si>
  <si>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</si>
  <si>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</si>
  <si>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</si>
  <si>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</si>
  <si>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</si>
  <si>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</si>
  <si>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</si>
  <si>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</si>
  <si>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</si>
  <si>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</si>
  <si>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</si>
  <si>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</si>
  <si>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</si>
  <si>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</si>
  <si>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</si>
  <si>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</si>
  <si>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</si>
  <si>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</si>
  <si>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</si>
  <si>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</si>
  <si>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</si>
  <si>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</si>
  <si>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</si>
  <si>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</si>
  <si>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</si>
  <si>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</si>
  <si>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</si>
  <si>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</si>
  <si>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</si>
  <si>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</si>
  <si>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</si>
  <si>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</si>
  <si>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</si>
  <si>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</si>
  <si>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</si>
  <si>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</si>
  <si>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</si>
  <si>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</si>
  <si>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</si>
  <si>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</si>
  <si>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</si>
  <si>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</si>
  <si>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</si>
  <si>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</si>
  <si>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</si>
  <si>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</si>
  <si>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</si>
  <si>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</si>
  <si>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</si>
  <si>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</si>
  <si>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</si>
  <si>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</si>
  <si>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</si>
  <si>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</si>
  <si>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</si>
  <si>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</si>
  <si>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</si>
  <si>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</si>
  <si>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</si>
  <si>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</si>
  <si>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</si>
  <si>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</si>
  <si>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</si>
  <si>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</si>
  <si>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</si>
  <si>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</si>
  <si>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</si>
  <si>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</si>
  <si>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</si>
  <si>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</si>
  <si>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</si>
  <si>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</si>
  <si>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</si>
  <si>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</si>
  <si>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</si>
  <si>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</si>
  <si>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</si>
  <si>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</si>
  <si>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</si>
  <si>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</si>
  <si>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</si>
  <si>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</si>
  <si>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</si>
  <si>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</si>
  <si>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</si>
  <si>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</si>
  <si>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</si>
  <si>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</si>
  <si>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</si>
  <si>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</si>
  <si>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</si>
  <si>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</si>
  <si>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</si>
  <si>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</si>
  <si>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</si>
  <si>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</si>
  <si>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</si>
  <si>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</si>
  <si>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</si>
  <si>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</si>
  <si>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</si>
  <si>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</si>
  <si>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</si>
  <si>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</si>
  <si>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</si>
  <si>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</si>
  <si>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</si>
  <si>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</si>
  <si>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</si>
  <si>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</si>
  <si>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</si>
  <si>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</si>
  <si>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</si>
  <si>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</si>
  <si>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</si>
  <si>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</si>
  <si>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</si>
  <si>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</si>
  <si>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</si>
  <si>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</si>
  <si>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</si>
  <si>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</si>
  <si>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</si>
  <si>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</si>
  <si>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</si>
  <si>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</si>
  <si>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</si>
  <si>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</si>
  <si>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</si>
  <si>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</si>
  <si>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</si>
  <si>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</si>
  <si>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</si>
  <si>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</si>
  <si>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</si>
  <si>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</si>
  <si>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</si>
  <si>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</si>
  <si>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</si>
  <si>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</si>
  <si>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</si>
  <si>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</si>
  <si>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</si>
  <si>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</si>
  <si>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</si>
  <si>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</si>
  <si>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</si>
  <si>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</si>
  <si>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</si>
  <si>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</si>
  <si>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</si>
  <si>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</si>
  <si>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</si>
  <si>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</si>
  <si>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</si>
  <si>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</si>
  <si>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</si>
  <si>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</si>
  <si>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</si>
  <si>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</si>
  <si>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</si>
  <si>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</si>
  <si>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</si>
  <si>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</si>
  <si>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</si>
  <si>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</si>
  <si>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</si>
  <si>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</si>
  <si>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</si>
  <si>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</si>
  <si>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</si>
  <si>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</si>
  <si>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</si>
  <si>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</si>
  <si>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</si>
  <si>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</si>
  <si>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</si>
  <si>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</si>
  <si>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</si>
  <si>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</si>
  <si>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</si>
  <si>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</si>
  <si>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</si>
  <si>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</si>
  <si>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</si>
  <si>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</si>
  <si>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</si>
  <si>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</si>
  <si>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</si>
  <si>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</si>
  <si>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</si>
  <si>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</si>
  <si>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</si>
  <si>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</si>
  <si>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</si>
  <si>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</si>
  <si>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</si>
  <si>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</si>
  <si>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</si>
  <si>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</si>
  <si>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</si>
  <si>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</si>
  <si>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</si>
  <si>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</si>
  <si>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</si>
  <si>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</si>
  <si>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</si>
  <si>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</si>
  <si>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</si>
  <si>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</si>
  <si>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</si>
  <si>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</si>
  <si>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</si>
  <si>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</si>
  <si>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</si>
  <si>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</si>
  <si>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</si>
  <si>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</si>
  <si>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</si>
  <si>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</si>
  <si>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</si>
  <si>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</si>
  <si>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</si>
  <si>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</si>
  <si>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</si>
  <si>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</si>
  <si>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</si>
  <si>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</si>
  <si>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</si>
  <si>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</si>
  <si>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</si>
  <si>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</si>
  <si>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</si>
  <si>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</si>
  <si>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</si>
  <si>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</si>
  <si>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</si>
  <si>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</si>
  <si>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</si>
  <si>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</si>
  <si>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</si>
  <si>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</si>
  <si>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</si>
  <si>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</si>
  <si>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</si>
  <si>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</si>
  <si>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</si>
  <si>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</si>
  <si>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</si>
  <si>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</si>
  <si>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</si>
  <si>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</si>
  <si>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</si>
  <si>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</si>
  <si>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</si>
  <si>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</si>
  <si>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</si>
  <si>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</si>
  <si>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</si>
  <si>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</si>
  <si>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</si>
  <si>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</si>
  <si>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</si>
  <si>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</si>
  <si>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</si>
  <si>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</si>
  <si>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</si>
  <si>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</si>
  <si>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</si>
  <si>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</si>
  <si>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</si>
  <si>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</si>
  <si>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</si>
  <si>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</si>
  <si>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</si>
  <si>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</si>
  <si>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</si>
  <si>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</si>
  <si>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</si>
  <si>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</si>
  <si>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</si>
  <si>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</si>
  <si>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</si>
  <si>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</si>
  <si>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</si>
  <si>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</si>
  <si>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</si>
  <si>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</si>
  <si>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</si>
  <si>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</si>
  <si>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</si>
  <si>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</si>
  <si>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</si>
  <si>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</si>
  <si>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</si>
  <si>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</si>
  <si>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</si>
  <si>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</si>
  <si>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</si>
  <si>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</si>
  <si>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</si>
  <si>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</si>
  <si>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</si>
  <si>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</si>
  <si>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</si>
  <si>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</si>
  <si>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</si>
  <si>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</si>
  <si>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</si>
  <si>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</si>
  <si>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</si>
  <si>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</si>
  <si>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</si>
  <si>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</si>
  <si>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</si>
  <si>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</si>
  <si>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</si>
  <si>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</si>
  <si>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</si>
  <si>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</si>
  <si>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</si>
  <si>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</si>
  <si>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</si>
  <si>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</si>
  <si>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</si>
  <si>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</si>
  <si>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</si>
  <si>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</si>
  <si>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</si>
  <si>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</si>
  <si>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</si>
  <si>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</si>
  <si>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</si>
  <si>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</si>
  <si>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</si>
  <si>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</si>
  <si>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</si>
  <si>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</si>
  <si>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</si>
  <si>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</si>
  <si>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</si>
  <si>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</si>
  <si>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</si>
  <si>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</si>
  <si>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</si>
  <si>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</si>
  <si>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</si>
  <si>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</si>
  <si>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</si>
  <si>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</si>
  <si>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</si>
  <si>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</si>
  <si>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</si>
  <si>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</si>
  <si>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</si>
  <si>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</si>
  <si>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</si>
  <si>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</si>
  <si>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</si>
  <si>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</si>
  <si>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</si>
  <si>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</si>
  <si>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</si>
  <si>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</si>
  <si>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</si>
  <si>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</si>
  <si>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</si>
  <si>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</si>
  <si>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</si>
  <si>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</si>
  <si>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</si>
  <si>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</si>
  <si>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</si>
  <si>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итого:</t>
  </si>
  <si>
    <t>Приволжский</t>
  </si>
  <si>
    <t>Муравьева Светлана Алексеевна</t>
  </si>
  <si>
    <t>Руководитель ЦСТВ</t>
  </si>
  <si>
    <t>vlt52sm@mail.ru</t>
  </si>
  <si>
    <t>Нижегородская область, г. Ветлуга</t>
  </si>
  <si>
    <t xml:space="preserve"> </t>
  </si>
  <si>
    <t>Суммарный выпуск 
(человек)
2022 г</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</si>
</sst>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9.35"/>
      <color theme="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alignment vertical="top"/>
      <protection locked="0"/>
    </xf>
  </cellStyleXfs>
  <cellXfs count="58">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vertical="top" wrapText="1"/>
    </xf>
    <xf numFmtId="0" fontId="15" fillId="0" borderId="1" xfId="2" applyBorder="1" applyAlignment="1" applyProtection="1">
      <alignment horizontal="center" wrapText="1"/>
    </xf>
    <xf numFmtId="0" fontId="2" fillId="0" borderId="1" xfId="1" applyFont="1" applyBorder="1" applyAlignment="1">
      <alignment horizontal="center" vertical="top" wrapText="1"/>
    </xf>
    <xf numFmtId="3" fontId="2" fillId="0" borderId="1" xfId="1" applyNumberFormat="1" applyFont="1" applyBorder="1" applyAlignment="1">
      <alignment horizontal="center" vertical="top" wrapText="1"/>
    </xf>
    <xf numFmtId="3" fontId="5" fillId="0" borderId="1" xfId="1" applyNumberFormat="1" applyFont="1" applyBorder="1" applyAlignment="1">
      <alignment horizontal="center" vertical="top"/>
    </xf>
    <xf numFmtId="1" fontId="5" fillId="0" borderId="1" xfId="1" applyNumberFormat="1" applyFont="1" applyBorder="1" applyAlignment="1">
      <alignment horizontal="center" vertical="top"/>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87;&#1082;/Downloads/Forma_Obnovliennaia_viersiia_%20&#1043;&#1041;&#1055;&#1054;&#1059;%20&#1042;&#1051;&#1040;&#1058;&#1058;%20&#1080;&#1089;&#1087;&#108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90;&#1088;&#1091;&#1076;&#1086;&#1091;&#1089;&#1090;&#1088;&#1086;&#1081;&#1089;&#1090;&#1074;&#1086;%20&#1094;&#1077;&#1085;&#1090;&#1088;/&#1058;&#1088;&#1091;&#1076;&#1086;&#1091;&#1089;&#1090;&#1088;&#1086;&#1081;&#1089;&#1090;&#1074;&#1086;%20&#1086;&#1090;&#1095;&#1077;&#1090;&#1099;/01.10/&#1042;&#1099;&#1087;&#1091;&#1089;&#1082;%2001.11.2022%20&#1079;&#107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t52sm@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1"/>
  <sheetViews>
    <sheetView tabSelected="1" topLeftCell="E25" zoomScale="72" zoomScaleNormal="72" workbookViewId="0">
      <selection activeCell="I19" sqref="I1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6">
        <f>MATCH("01",E9:E28,0)</f>
        <v>1</v>
      </c>
      <c r="AH1" s="23" t="s">
        <v>1337</v>
      </c>
    </row>
    <row r="2" spans="1:34" ht="20.25" x14ac:dyDescent="0.3">
      <c r="A2" s="9"/>
    </row>
    <row r="3" spans="1:34" ht="192.95" customHeight="1" x14ac:dyDescent="0.3">
      <c r="A3" s="53" t="s">
        <v>1342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5" spans="1:34" s="3" customFormat="1" ht="42.75" customHeight="1" x14ac:dyDescent="0.25">
      <c r="A5" s="44" t="s">
        <v>1323</v>
      </c>
      <c r="B5" s="44" t="s">
        <v>1341</v>
      </c>
      <c r="C5" s="44" t="s">
        <v>1326</v>
      </c>
      <c r="D5" s="44" t="s">
        <v>1324</v>
      </c>
      <c r="E5" s="44" t="s">
        <v>8</v>
      </c>
      <c r="F5" s="44" t="s">
        <v>1325</v>
      </c>
      <c r="G5" s="56" t="s">
        <v>1350</v>
      </c>
      <c r="H5" s="47" t="s">
        <v>1340</v>
      </c>
      <c r="I5" s="48"/>
      <c r="J5" s="48"/>
      <c r="K5" s="48"/>
      <c r="L5" s="48"/>
      <c r="M5" s="48"/>
      <c r="N5" s="48"/>
      <c r="O5" s="48"/>
      <c r="P5" s="48"/>
      <c r="Q5" s="48"/>
      <c r="R5" s="48"/>
      <c r="S5" s="48"/>
      <c r="T5" s="48"/>
      <c r="U5" s="48"/>
      <c r="V5" s="48"/>
      <c r="W5" s="48"/>
      <c r="X5" s="48"/>
      <c r="Y5" s="48"/>
      <c r="Z5" s="48"/>
      <c r="AA5" s="48"/>
      <c r="AB5" s="48"/>
      <c r="AC5" s="48"/>
      <c r="AD5" s="48"/>
      <c r="AE5" s="48"/>
      <c r="AF5" s="49"/>
      <c r="AG5" s="54" t="s">
        <v>1336</v>
      </c>
      <c r="AH5" s="39" t="s">
        <v>1327</v>
      </c>
    </row>
    <row r="6" spans="1:34" s="3" customFormat="1" ht="51.75" customHeight="1" x14ac:dyDescent="0.25">
      <c r="A6" s="45"/>
      <c r="B6" s="45"/>
      <c r="C6" s="45"/>
      <c r="D6" s="45"/>
      <c r="E6" s="45"/>
      <c r="F6" s="45"/>
      <c r="G6" s="56"/>
      <c r="H6" s="41" t="s">
        <v>9</v>
      </c>
      <c r="I6" s="42"/>
      <c r="J6" s="42"/>
      <c r="K6" s="42"/>
      <c r="L6" s="42"/>
      <c r="M6" s="43"/>
      <c r="N6" s="50" t="s">
        <v>730</v>
      </c>
      <c r="O6" s="51"/>
      <c r="P6" s="52"/>
      <c r="Q6" s="50" t="s">
        <v>735</v>
      </c>
      <c r="R6" s="51"/>
      <c r="S6" s="51"/>
      <c r="T6" s="52"/>
      <c r="U6" s="41" t="s">
        <v>733</v>
      </c>
      <c r="V6" s="42"/>
      <c r="W6" s="42"/>
      <c r="X6" s="42"/>
      <c r="Y6" s="42"/>
      <c r="Z6" s="43"/>
      <c r="AA6" s="47" t="s">
        <v>1338</v>
      </c>
      <c r="AB6" s="48"/>
      <c r="AC6" s="48"/>
      <c r="AD6" s="48"/>
      <c r="AE6" s="48"/>
      <c r="AF6" s="48"/>
      <c r="AG6" s="55"/>
      <c r="AH6" s="39"/>
    </row>
    <row r="7" spans="1:34" s="4" customFormat="1" ht="255.75" customHeight="1" x14ac:dyDescent="0.25">
      <c r="A7" s="45"/>
      <c r="B7" s="45"/>
      <c r="C7" s="45"/>
      <c r="D7" s="46"/>
      <c r="E7" s="45"/>
      <c r="F7" s="45"/>
      <c r="G7" s="57"/>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55"/>
      <c r="AH7" s="39"/>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5" t="s">
        <v>1344</v>
      </c>
      <c r="B9" s="25" t="s">
        <v>630</v>
      </c>
      <c r="C9" s="16" t="s">
        <v>351</v>
      </c>
      <c r="D9" s="25" t="str">
        <f>VLOOKUP(C9,'[1]Коды программ'!$A$2:$B$578,2,FALSE)</f>
        <v>Техническое обслуживание и ремонт автомобильного транспорта</v>
      </c>
      <c r="E9" s="6" t="s">
        <v>10</v>
      </c>
      <c r="F9" s="27" t="s">
        <v>721</v>
      </c>
      <c r="G9" s="33">
        <v>16</v>
      </c>
      <c r="H9" s="34">
        <v>1</v>
      </c>
      <c r="I9" s="34">
        <v>1</v>
      </c>
      <c r="J9" s="34">
        <v>0</v>
      </c>
      <c r="K9" s="34">
        <v>0</v>
      </c>
      <c r="L9" s="34">
        <v>0</v>
      </c>
      <c r="M9" s="34">
        <v>0</v>
      </c>
      <c r="N9" s="34">
        <v>12</v>
      </c>
      <c r="O9" s="34">
        <v>0</v>
      </c>
      <c r="P9" s="34">
        <v>0</v>
      </c>
      <c r="Q9" s="34">
        <v>0</v>
      </c>
      <c r="R9" s="34">
        <v>1</v>
      </c>
      <c r="S9" s="34">
        <v>0</v>
      </c>
      <c r="T9" s="34">
        <v>0</v>
      </c>
      <c r="U9" s="34">
        <v>0</v>
      </c>
      <c r="V9" s="34">
        <v>0</v>
      </c>
      <c r="W9" s="34">
        <v>0</v>
      </c>
      <c r="X9" s="34">
        <v>0</v>
      </c>
      <c r="Y9" s="34">
        <v>0</v>
      </c>
      <c r="Z9" s="34">
        <v>0</v>
      </c>
      <c r="AA9" s="34">
        <v>2</v>
      </c>
      <c r="AB9" s="34">
        <v>0</v>
      </c>
      <c r="AC9" s="34">
        <v>0</v>
      </c>
      <c r="AD9" s="34">
        <v>0</v>
      </c>
      <c r="AE9" s="34">
        <v>0</v>
      </c>
      <c r="AF9" s="34">
        <v>0</v>
      </c>
      <c r="AG9" s="35">
        <v>0</v>
      </c>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5" t="s">
        <v>1344</v>
      </c>
      <c r="B10" s="25" t="s">
        <v>630</v>
      </c>
      <c r="C10" s="16" t="s">
        <v>351</v>
      </c>
      <c r="D10" s="25" t="str">
        <f>VLOOKUP(C10,'[1]Коды программ'!$A$2:$B$578,2,FALSE)</f>
        <v>Техническое обслуживание и ремонт автомобильного транспорта</v>
      </c>
      <c r="E10" s="6" t="s">
        <v>11</v>
      </c>
      <c r="F10" s="30"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5" t="s">
        <v>1344</v>
      </c>
      <c r="B11" s="25" t="s">
        <v>630</v>
      </c>
      <c r="C11" s="16" t="s">
        <v>351</v>
      </c>
      <c r="D11" s="25" t="str">
        <f>VLOOKUP(C11,'[1]Коды программ'!$A$2:$B$578,2,FALSE)</f>
        <v>Техническое обслуживание и ремонт автомобильного транспорта</v>
      </c>
      <c r="E11" s="6" t="s">
        <v>12</v>
      </c>
      <c r="F11" s="30"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4" t="str">
        <f t="shared" si="0"/>
        <v>проверка пройдена</v>
      </c>
    </row>
    <row r="12" spans="1:34" s="4" customFormat="1" ht="36.75" customHeight="1" x14ac:dyDescent="0.25">
      <c r="A12" s="25" t="s">
        <v>1344</v>
      </c>
      <c r="B12" s="25" t="s">
        <v>630</v>
      </c>
      <c r="C12" s="16" t="s">
        <v>351</v>
      </c>
      <c r="D12" s="25" t="str">
        <f>VLOOKUP(C12,'[1]Коды программ'!$A$2:$B$578,2,FALSE)</f>
        <v>Техническое обслуживание и ремонт автомобильного транспорта</v>
      </c>
      <c r="E12" s="6" t="s">
        <v>13</v>
      </c>
      <c r="F12" s="30"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4" t="str">
        <f t="shared" si="0"/>
        <v>проверка пройдена</v>
      </c>
    </row>
    <row r="13" spans="1:34" s="4" customFormat="1" ht="27" customHeight="1" x14ac:dyDescent="0.25">
      <c r="A13" s="25" t="s">
        <v>1344</v>
      </c>
      <c r="B13" s="25" t="s">
        <v>630</v>
      </c>
      <c r="C13" s="16" t="s">
        <v>351</v>
      </c>
      <c r="D13" s="25" t="str">
        <f>VLOOKUP(C13,'[1]Коды программ'!$A$2:$B$578,2,FALSE)</f>
        <v>Техническое обслуживание и ремонт автомобильного транспорта</v>
      </c>
      <c r="E13" s="6" t="s">
        <v>14</v>
      </c>
      <c r="F13" s="30"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c r="AH13" s="24" t="str">
        <f t="shared" si="0"/>
        <v>проверка пройдена</v>
      </c>
    </row>
    <row r="14" spans="1:34" s="4" customFormat="1" ht="51.6" customHeight="1" x14ac:dyDescent="0.25">
      <c r="A14" s="25" t="s">
        <v>1344</v>
      </c>
      <c r="B14" s="25" t="s">
        <v>1348</v>
      </c>
      <c r="C14" s="16" t="s">
        <v>275</v>
      </c>
      <c r="D14" s="32" t="str">
        <f>VLOOKUP(C14,'[2]Коды программ'!$A$2:$B$578,2,FALSE)</f>
        <v>Технология продукции общественного питания</v>
      </c>
      <c r="E14" s="6" t="s">
        <v>10</v>
      </c>
      <c r="F14" s="27" t="s">
        <v>721</v>
      </c>
      <c r="G14" s="33">
        <v>18</v>
      </c>
      <c r="H14" s="34">
        <v>6</v>
      </c>
      <c r="I14" s="34">
        <v>2</v>
      </c>
      <c r="J14" s="34">
        <v>0</v>
      </c>
      <c r="K14" s="34">
        <v>0</v>
      </c>
      <c r="L14" s="34">
        <v>0</v>
      </c>
      <c r="M14" s="34">
        <v>0</v>
      </c>
      <c r="N14" s="34">
        <v>4</v>
      </c>
      <c r="O14" s="34">
        <v>0</v>
      </c>
      <c r="P14" s="34">
        <v>3</v>
      </c>
      <c r="Q14" s="34">
        <v>0</v>
      </c>
      <c r="R14" s="34">
        <v>2</v>
      </c>
      <c r="S14" s="34">
        <v>0</v>
      </c>
      <c r="T14" s="34">
        <v>0</v>
      </c>
      <c r="U14" s="34">
        <v>0</v>
      </c>
      <c r="V14" s="34">
        <v>0</v>
      </c>
      <c r="W14" s="34">
        <v>0</v>
      </c>
      <c r="X14" s="34">
        <v>0</v>
      </c>
      <c r="Y14" s="34">
        <v>0</v>
      </c>
      <c r="Z14" s="34">
        <v>0</v>
      </c>
      <c r="AA14" s="34">
        <v>3</v>
      </c>
      <c r="AB14" s="34">
        <v>0</v>
      </c>
      <c r="AC14" s="34">
        <v>0</v>
      </c>
      <c r="AD14" s="34">
        <v>0</v>
      </c>
      <c r="AE14" s="34">
        <v>0</v>
      </c>
      <c r="AF14" s="34">
        <v>0</v>
      </c>
      <c r="AG14" s="35">
        <v>0</v>
      </c>
      <c r="AH14" s="28" t="str">
        <f t="shared" ref="AH14:AH27"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
      <c r="A15" s="25" t="s">
        <v>1344</v>
      </c>
      <c r="B15" s="25" t="s">
        <v>1348</v>
      </c>
      <c r="C15" s="16" t="s">
        <v>275</v>
      </c>
      <c r="D15" s="32" t="str">
        <f>VLOOKUP(C15,'[2]Коды программ'!$A$2:$B$578,2,FALSE)</f>
        <v>Технология продукции общественного питания</v>
      </c>
      <c r="E15" s="6" t="s">
        <v>11</v>
      </c>
      <c r="F15" s="30" t="s">
        <v>722</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c r="AH15" s="28" t="str">
        <f t="shared" si="1"/>
        <v>проверка пройдена</v>
      </c>
    </row>
    <row r="16" spans="1:34" ht="31.5" x14ac:dyDescent="0.3">
      <c r="A16" s="25" t="s">
        <v>1344</v>
      </c>
      <c r="B16" s="25" t="s">
        <v>1348</v>
      </c>
      <c r="C16" s="16" t="s">
        <v>275</v>
      </c>
      <c r="D16" s="32" t="str">
        <f>VLOOKUP(C16,'[2]Коды программ'!$A$2:$B$578,2,FALSE)</f>
        <v>Технология продукции общественного питания</v>
      </c>
      <c r="E16" s="6" t="s">
        <v>12</v>
      </c>
      <c r="F16" s="30" t="s">
        <v>723</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c r="AH16" s="28" t="str">
        <f t="shared" si="1"/>
        <v>проверка пройдена</v>
      </c>
    </row>
    <row r="17" spans="1:34" ht="31.5" x14ac:dyDescent="0.3">
      <c r="A17" s="25" t="s">
        <v>1344</v>
      </c>
      <c r="B17" s="25" t="s">
        <v>1348</v>
      </c>
      <c r="C17" s="16" t="s">
        <v>275</v>
      </c>
      <c r="D17" s="32" t="str">
        <f>VLOOKUP(C17,'[2]Коды программ'!$A$2:$B$578,2,FALSE)</f>
        <v>Технология продукции общественного питания</v>
      </c>
      <c r="E17" s="6" t="s">
        <v>13</v>
      </c>
      <c r="F17" s="30" t="s">
        <v>15</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c r="AH17" s="28" t="str">
        <f t="shared" si="1"/>
        <v>проверка пройдена</v>
      </c>
    </row>
    <row r="18" spans="1:34" ht="31.5" x14ac:dyDescent="0.3">
      <c r="A18" s="25" t="s">
        <v>1344</v>
      </c>
      <c r="B18" s="25" t="s">
        <v>1348</v>
      </c>
      <c r="C18" s="16" t="s">
        <v>275</v>
      </c>
      <c r="D18" s="32" t="str">
        <f>VLOOKUP(C18,'[2]Коды программ'!$A$2:$B$578,2,FALSE)</f>
        <v>Технология продукции общественного питания</v>
      </c>
      <c r="E18" s="6" t="s">
        <v>14</v>
      </c>
      <c r="F18" s="30" t="s">
        <v>18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c r="AH18" s="28" t="str">
        <f t="shared" si="1"/>
        <v>проверка пройдена</v>
      </c>
    </row>
    <row r="19" spans="1:34" ht="66" customHeight="1" x14ac:dyDescent="0.3">
      <c r="A19" s="25" t="s">
        <v>1344</v>
      </c>
      <c r="B19" s="25" t="s">
        <v>1348</v>
      </c>
      <c r="C19" s="16" t="s">
        <v>495</v>
      </c>
      <c r="D19" s="32" t="str">
        <f>VLOOKUP(C19,'[2]Коды программ'!$A$2:$B$578,2,FALSE)</f>
        <v>Экономика и бухгалтерский учет (по отраслям)</v>
      </c>
      <c r="E19" s="6" t="s">
        <v>10</v>
      </c>
      <c r="F19" s="27" t="s">
        <v>721</v>
      </c>
      <c r="G19" s="33">
        <v>36</v>
      </c>
      <c r="H19" s="34">
        <v>18</v>
      </c>
      <c r="I19" s="34">
        <v>6</v>
      </c>
      <c r="J19" s="34">
        <v>11</v>
      </c>
      <c r="K19" s="34">
        <v>0</v>
      </c>
      <c r="L19" s="34">
        <v>0</v>
      </c>
      <c r="M19" s="34">
        <v>0</v>
      </c>
      <c r="N19" s="34">
        <v>2</v>
      </c>
      <c r="O19" s="34">
        <v>0</v>
      </c>
      <c r="P19" s="34">
        <v>2</v>
      </c>
      <c r="Q19" s="34">
        <v>6</v>
      </c>
      <c r="R19" s="34">
        <v>1</v>
      </c>
      <c r="S19" s="34">
        <v>0</v>
      </c>
      <c r="T19" s="34">
        <v>0</v>
      </c>
      <c r="U19" s="34">
        <v>0</v>
      </c>
      <c r="V19" s="34">
        <v>0</v>
      </c>
      <c r="W19" s="34">
        <v>0</v>
      </c>
      <c r="X19" s="34">
        <v>0</v>
      </c>
      <c r="Y19" s="34">
        <v>0</v>
      </c>
      <c r="Z19" s="34">
        <v>0</v>
      </c>
      <c r="AA19" s="34">
        <v>7</v>
      </c>
      <c r="AB19" s="34">
        <v>0</v>
      </c>
      <c r="AC19" s="34">
        <v>0</v>
      </c>
      <c r="AD19" s="34">
        <v>0</v>
      </c>
      <c r="AE19" s="34">
        <v>0</v>
      </c>
      <c r="AF19" s="34">
        <v>0</v>
      </c>
      <c r="AG19" s="35">
        <v>0</v>
      </c>
      <c r="AH19" s="29" t="str">
        <f t="shared" si="1"/>
        <v>проверка пройдена</v>
      </c>
    </row>
    <row r="20" spans="1:34" ht="31.5" x14ac:dyDescent="0.3">
      <c r="A20" s="25" t="s">
        <v>1344</v>
      </c>
      <c r="B20" s="25" t="s">
        <v>1348</v>
      </c>
      <c r="C20" s="16" t="s">
        <v>495</v>
      </c>
      <c r="D20" s="32" t="str">
        <f>VLOOKUP(C20,'[2]Коды программ'!$A$2:$B$578,2,FALSE)</f>
        <v>Экономика и бухгалтерский учет (по отраслям)</v>
      </c>
      <c r="E20" s="6" t="s">
        <v>11</v>
      </c>
      <c r="F20" s="30" t="s">
        <v>722</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c r="AH20" s="29" t="str">
        <f t="shared" si="1"/>
        <v>проверка пройдена</v>
      </c>
    </row>
    <row r="21" spans="1:34" ht="31.5" x14ac:dyDescent="0.3">
      <c r="A21" s="25" t="s">
        <v>1344</v>
      </c>
      <c r="B21" s="25" t="s">
        <v>1348</v>
      </c>
      <c r="C21" s="16" t="s">
        <v>495</v>
      </c>
      <c r="D21" s="32" t="str">
        <f>VLOOKUP(C21,'[2]Коды программ'!$A$2:$B$578,2,FALSE)</f>
        <v>Экономика и бухгалтерский учет (по отраслям)</v>
      </c>
      <c r="E21" s="6" t="s">
        <v>12</v>
      </c>
      <c r="F21" s="30" t="s">
        <v>723</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c r="AH21" s="29" t="str">
        <f t="shared" si="1"/>
        <v>проверка пройдена</v>
      </c>
    </row>
    <row r="22" spans="1:34" ht="31.5" x14ac:dyDescent="0.3">
      <c r="A22" s="25" t="s">
        <v>1344</v>
      </c>
      <c r="B22" s="25" t="s">
        <v>1348</v>
      </c>
      <c r="C22" s="16" t="s">
        <v>495</v>
      </c>
      <c r="D22" s="32" t="str">
        <f>VLOOKUP(C22,'[2]Коды программ'!$A$2:$B$578,2,FALSE)</f>
        <v>Экономика и бухгалтерский учет (по отраслям)</v>
      </c>
      <c r="E22" s="6" t="s">
        <v>13</v>
      </c>
      <c r="F22" s="30" t="s">
        <v>15</v>
      </c>
      <c r="G22" s="34">
        <v>1</v>
      </c>
      <c r="H22" s="34">
        <v>1</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5">
        <v>0</v>
      </c>
      <c r="AH22" s="29" t="str">
        <f>IF(G22=H22+K22+L22+M22+N22+O22+P22+Q22+R22+S22+T22+U22+V22+W22+X22+Y22+Z22+AA22+AB22+AC22+AD22+AE22+AF22,"проверка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3" spans="1:34" ht="31.5" x14ac:dyDescent="0.3">
      <c r="A23" s="25" t="s">
        <v>1344</v>
      </c>
      <c r="B23" s="25" t="s">
        <v>1348</v>
      </c>
      <c r="C23" s="16" t="s">
        <v>495</v>
      </c>
      <c r="D23" s="32" t="str">
        <f>VLOOKUP(C23,'[2]Коды программ'!$A$2:$B$578,2,FALSE)</f>
        <v>Экономика и бухгалтерский учет (по отраслям)</v>
      </c>
      <c r="E23" s="6" t="s">
        <v>14</v>
      </c>
      <c r="F23" s="30" t="s">
        <v>18</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c r="AH23" s="29" t="str">
        <f t="shared" si="1"/>
        <v>проверка пройдена</v>
      </c>
    </row>
    <row r="24" spans="1:34" ht="75" x14ac:dyDescent="0.3">
      <c r="A24" s="25" t="s">
        <v>1344</v>
      </c>
      <c r="B24" s="25" t="s">
        <v>1348</v>
      </c>
      <c r="C24" s="16" t="s">
        <v>352</v>
      </c>
      <c r="D24" s="32" t="str">
        <f>VLOOKUP(C24,'[2]Коды программ'!$A$2:$B$578,2,FALSE)</f>
        <v>Техническая эксплуатация подъемно-транспортных, строительных, дорожных машин и оборудования (по отраслям)</v>
      </c>
      <c r="E24" s="6" t="s">
        <v>10</v>
      </c>
      <c r="F24" s="27" t="s">
        <v>721</v>
      </c>
      <c r="G24" s="33">
        <v>18</v>
      </c>
      <c r="H24" s="34">
        <v>14</v>
      </c>
      <c r="I24" s="34">
        <v>3</v>
      </c>
      <c r="J24" s="34">
        <v>15</v>
      </c>
      <c r="K24" s="34">
        <v>0</v>
      </c>
      <c r="L24" s="34">
        <v>0</v>
      </c>
      <c r="M24" s="34">
        <v>0</v>
      </c>
      <c r="N24" s="34">
        <v>0</v>
      </c>
      <c r="O24" s="34">
        <v>2</v>
      </c>
      <c r="P24" s="34">
        <v>0</v>
      </c>
      <c r="Q24" s="34">
        <v>0</v>
      </c>
      <c r="R24" s="34">
        <v>0</v>
      </c>
      <c r="S24" s="34">
        <v>0</v>
      </c>
      <c r="T24" s="34">
        <v>0</v>
      </c>
      <c r="U24" s="34">
        <v>0</v>
      </c>
      <c r="V24" s="34">
        <v>0</v>
      </c>
      <c r="W24" s="34">
        <v>0</v>
      </c>
      <c r="X24" s="34">
        <v>0</v>
      </c>
      <c r="Y24" s="34">
        <v>0</v>
      </c>
      <c r="Z24" s="34">
        <v>0</v>
      </c>
      <c r="AA24" s="34">
        <v>2</v>
      </c>
      <c r="AB24" s="34">
        <v>0</v>
      </c>
      <c r="AC24" s="34">
        <v>0</v>
      </c>
      <c r="AD24" s="34">
        <v>0</v>
      </c>
      <c r="AE24" s="34">
        <v>0</v>
      </c>
      <c r="AF24" s="34">
        <v>0</v>
      </c>
      <c r="AG24" s="35">
        <v>0</v>
      </c>
      <c r="AH24" s="29"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ht="75" x14ac:dyDescent="0.3">
      <c r="A25" s="25" t="s">
        <v>1344</v>
      </c>
      <c r="B25" s="25" t="s">
        <v>1348</v>
      </c>
      <c r="C25" s="16" t="s">
        <v>352</v>
      </c>
      <c r="D25" s="32" t="str">
        <f>VLOOKUP(C25,'[2]Коды программ'!$A$2:$B$578,2,FALSE)</f>
        <v>Техническая эксплуатация подъемно-транспортных, строительных, дорожных машин и оборудования (по отраслям)</v>
      </c>
      <c r="E25" s="6" t="s">
        <v>11</v>
      </c>
      <c r="F25" s="30" t="s">
        <v>722</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c r="AH25" s="29" t="str">
        <f t="shared" si="1"/>
        <v>проверка пройдена</v>
      </c>
    </row>
    <row r="26" spans="1:34" ht="75" x14ac:dyDescent="0.3">
      <c r="A26" s="25" t="s">
        <v>1344</v>
      </c>
      <c r="B26" s="25" t="s">
        <v>1348</v>
      </c>
      <c r="C26" s="16" t="s">
        <v>352</v>
      </c>
      <c r="D26" s="32" t="str">
        <f>VLOOKUP(C26,'[2]Коды программ'!$A$2:$B$578,2,FALSE)</f>
        <v>Техническая эксплуатация подъемно-транспортных, строительных, дорожных машин и оборудования (по отраслям)</v>
      </c>
      <c r="E26" s="6" t="s">
        <v>12</v>
      </c>
      <c r="F26" s="30" t="s">
        <v>723</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c r="AH26" s="29" t="str">
        <f t="shared" si="1"/>
        <v>проверка пройдена</v>
      </c>
    </row>
    <row r="27" spans="1:34" ht="75" x14ac:dyDescent="0.3">
      <c r="A27" s="25" t="s">
        <v>1344</v>
      </c>
      <c r="B27" s="25" t="s">
        <v>1348</v>
      </c>
      <c r="C27" s="16" t="s">
        <v>352</v>
      </c>
      <c r="D27" s="32" t="str">
        <f>VLOOKUP(C27,'[2]Коды программ'!$A$2:$B$578,2,FALSE)</f>
        <v>Техническая эксплуатация подъемно-транспортных, строительных, дорожных машин и оборудования (по отраслям)</v>
      </c>
      <c r="E27" s="6" t="s">
        <v>13</v>
      </c>
      <c r="F27" s="30" t="s">
        <v>15</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c r="AH27" s="29" t="str">
        <f t="shared" si="1"/>
        <v>проверка пройдена</v>
      </c>
    </row>
    <row r="28" spans="1:34" ht="75" x14ac:dyDescent="0.3">
      <c r="A28" s="25" t="s">
        <v>1344</v>
      </c>
      <c r="B28" s="25" t="s">
        <v>1348</v>
      </c>
      <c r="C28" s="16" t="s">
        <v>352</v>
      </c>
      <c r="D28" s="32" t="str">
        <f>VLOOKUP(C28,'[2]Коды программ'!$A$2:$B$578,2,FALSE)</f>
        <v>Техническая эксплуатация подъемно-транспортных, строительных, дорожных машин и оборудования (по отраслям)</v>
      </c>
      <c r="E28" s="6" t="s">
        <v>14</v>
      </c>
      <c r="F28" s="30" t="s">
        <v>18</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c r="AH28" s="29"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9" spans="1:34" x14ac:dyDescent="0.3">
      <c r="E29" s="2" t="s">
        <v>1343</v>
      </c>
      <c r="G29" s="7">
        <f>G9+G14+G19+G24</f>
        <v>88</v>
      </c>
      <c r="H29" s="7">
        <f>H9+H14+H19+H22+H24</f>
        <v>40</v>
      </c>
      <c r="I29" s="7">
        <f t="shared" ref="I29:AF29" si="2">I9+I14+I19+I24</f>
        <v>12</v>
      </c>
      <c r="J29" s="7">
        <f t="shared" si="2"/>
        <v>26</v>
      </c>
      <c r="K29" s="7">
        <f t="shared" si="2"/>
        <v>0</v>
      </c>
      <c r="L29" s="7">
        <f t="shared" si="2"/>
        <v>0</v>
      </c>
      <c r="M29" s="7">
        <f t="shared" si="2"/>
        <v>0</v>
      </c>
      <c r="N29" s="7">
        <f t="shared" si="2"/>
        <v>18</v>
      </c>
      <c r="O29" s="7">
        <f t="shared" si="2"/>
        <v>2</v>
      </c>
      <c r="P29" s="7">
        <f t="shared" si="2"/>
        <v>5</v>
      </c>
      <c r="Q29" s="7">
        <f t="shared" si="2"/>
        <v>6</v>
      </c>
      <c r="R29" s="7">
        <f t="shared" si="2"/>
        <v>4</v>
      </c>
      <c r="S29" s="7">
        <f t="shared" si="2"/>
        <v>0</v>
      </c>
      <c r="T29" s="7">
        <f t="shared" si="2"/>
        <v>0</v>
      </c>
      <c r="U29" s="7">
        <f t="shared" si="2"/>
        <v>0</v>
      </c>
      <c r="V29" s="7">
        <f t="shared" si="2"/>
        <v>0</v>
      </c>
      <c r="W29" s="7">
        <f t="shared" si="2"/>
        <v>0</v>
      </c>
      <c r="X29" s="7">
        <f t="shared" si="2"/>
        <v>0</v>
      </c>
      <c r="Y29" s="7">
        <f t="shared" si="2"/>
        <v>0</v>
      </c>
      <c r="Z29" s="7">
        <f t="shared" si="2"/>
        <v>0</v>
      </c>
      <c r="AA29" s="7">
        <f t="shared" si="2"/>
        <v>14</v>
      </c>
      <c r="AB29" s="7">
        <f t="shared" si="2"/>
        <v>0</v>
      </c>
      <c r="AC29" s="7">
        <f t="shared" si="2"/>
        <v>0</v>
      </c>
      <c r="AD29" s="7">
        <f t="shared" si="2"/>
        <v>0</v>
      </c>
      <c r="AE29" s="7">
        <f t="shared" si="2"/>
        <v>0</v>
      </c>
      <c r="AF29" s="7">
        <f t="shared" si="2"/>
        <v>0</v>
      </c>
    </row>
    <row r="31" spans="1:34" x14ac:dyDescent="0.3">
      <c r="A31" s="40" t="s">
        <v>725</v>
      </c>
      <c r="B31" s="40"/>
      <c r="C31" s="40"/>
      <c r="D31" s="40"/>
      <c r="E31" s="40"/>
      <c r="F31" s="40"/>
      <c r="G31" s="22"/>
      <c r="H31" s="22"/>
      <c r="I31" s="22"/>
      <c r="J31" s="22"/>
      <c r="K31" s="22"/>
      <c r="L31" s="22"/>
      <c r="M31" s="22"/>
      <c r="N31" s="22"/>
      <c r="O31" s="22"/>
      <c r="P31" s="22"/>
      <c r="Q31" s="22"/>
      <c r="R31" s="22"/>
      <c r="S31" s="22"/>
      <c r="T31" s="22"/>
      <c r="U31" s="22"/>
      <c r="V31" s="22"/>
      <c r="W31" s="12"/>
      <c r="X31" s="12"/>
      <c r="Y31" s="12"/>
      <c r="Z31" s="12"/>
      <c r="AA31" s="12"/>
      <c r="AB31" s="12"/>
      <c r="AC31" s="12"/>
      <c r="AD31" s="12"/>
      <c r="AE31" s="12"/>
      <c r="AF31" s="12"/>
      <c r="AG31" s="5"/>
    </row>
    <row r="33" spans="1:11" x14ac:dyDescent="0.3">
      <c r="A33" s="36" t="s">
        <v>1329</v>
      </c>
      <c r="B33" s="37"/>
      <c r="C33" s="37"/>
      <c r="D33" s="38"/>
      <c r="I33" s="2" t="s">
        <v>1349</v>
      </c>
    </row>
    <row r="34" spans="1:11" ht="40.5" x14ac:dyDescent="0.3">
      <c r="A34" s="20" t="s">
        <v>1319</v>
      </c>
      <c r="B34" s="20" t="s">
        <v>1320</v>
      </c>
      <c r="C34" s="20" t="s">
        <v>1321</v>
      </c>
      <c r="D34" s="20" t="s">
        <v>1322</v>
      </c>
      <c r="K34" s="13"/>
    </row>
    <row r="35" spans="1:11" ht="56.25" x14ac:dyDescent="0.3">
      <c r="A35" s="21" t="s">
        <v>1345</v>
      </c>
      <c r="B35" s="21" t="s">
        <v>1346</v>
      </c>
      <c r="C35" s="31" t="s">
        <v>1347</v>
      </c>
      <c r="D35" s="21">
        <v>89524691547</v>
      </c>
    </row>
    <row r="77" ht="64.5" customHeight="1" x14ac:dyDescent="0.3"/>
    <row r="78" ht="58.5" customHeight="1" x14ac:dyDescent="0.3"/>
    <row r="79" ht="65.25" customHeight="1" x14ac:dyDescent="0.3"/>
    <row r="81" ht="36" customHeight="1" x14ac:dyDescent="0.3"/>
  </sheetData>
  <mergeCells count="18">
    <mergeCell ref="A3:AG3"/>
    <mergeCell ref="AG5:AG7"/>
    <mergeCell ref="A5:A7"/>
    <mergeCell ref="B5:B7"/>
    <mergeCell ref="F5:F7"/>
    <mergeCell ref="E5:E7"/>
    <mergeCell ref="G5:G7"/>
    <mergeCell ref="C5:C7"/>
    <mergeCell ref="AA6:AF6"/>
    <mergeCell ref="N6:P6"/>
    <mergeCell ref="U6:Z6"/>
    <mergeCell ref="A33:D33"/>
    <mergeCell ref="AH5:AH7"/>
    <mergeCell ref="A31:F31"/>
    <mergeCell ref="H6:M6"/>
    <mergeCell ref="D5:D7"/>
    <mergeCell ref="H5:AF5"/>
    <mergeCell ref="Q6:T6"/>
  </mergeCells>
  <phoneticPr fontId="14" type="noConversion"/>
  <hyperlinks>
    <hyperlink ref="C35"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C9:C15</xm:sqref>
        </x14:dataValidation>
        <x14:dataValidation type="list" allowBlank="1" showInputMessage="1" showErrorMessage="1">
          <x14:formula1>
            <xm:f>'Коды программ'!$G$2:$G$86</xm:f>
          </x14:formula1>
          <xm:sqref>B9:B15</xm:sqref>
        </x14:dataValidation>
        <x14:dataValidation type="list" allowBlank="1" showInputMessage="1" showErrorMessage="1">
          <x14:formula1>
            <xm:f>'Коды программ'!$K$2:$K$9</xm:f>
          </x14:formula1>
          <xm:sqref>A9:A15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2022-12-29T12:12:29Z</dcterms:modified>
</cp:coreProperties>
</file>